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TA-RLA02\Agence\02-Affaires\06_ALPES-MARITIMES\06_Nice\06_Observatoire du Mont Gros\2 - Opérations\02-Pavillon d'entrée et portail\3 - PRO-DCE\4 - estimation\"/>
    </mc:Choice>
  </mc:AlternateContent>
  <xr:revisionPtr revIDLastSave="0" documentId="8_{56B10BB5-C080-4C62-8FD1-9D6EF656E0E7}" xr6:coauthVersionLast="44" xr6:coauthVersionMax="44" xr10:uidLastSave="{00000000-0000-0000-0000-000000000000}"/>
  <bookViews>
    <workbookView xWindow="28680" yWindow="-120" windowWidth="29040" windowHeight="17640" xr2:uid="{403C9E76-492E-4FC2-B5B4-BD018C519446}"/>
  </bookViews>
  <sheets>
    <sheet name="BPU-Lot 2" sheetId="4" r:id="rId1"/>
  </sheets>
  <definedNames>
    <definedName name="_Toc145820087" localSheetId="0">'BPU-Lot 2'!$C$17</definedName>
    <definedName name="_xlnm.Print_Titles" localSheetId="0">'BPU-Lot 2'!$14:$14</definedName>
    <definedName name="Print_Area" localSheetId="0">'BPU-Lot 2'!$A$3:$H$75</definedName>
    <definedName name="Print_Titles" localSheetId="0">'BPU-Lot 2'!$3:$5</definedName>
    <definedName name="_xlnm.Print_Area" localSheetId="0">'BPU-Lot 2'!$A$3:$H$80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4" i="4" l="1"/>
  <c r="E47" i="4" l="1"/>
  <c r="I45" i="4"/>
  <c r="I42" i="4"/>
  <c r="I41" i="4"/>
  <c r="A80" i="4"/>
  <c r="A78" i="4"/>
  <c r="A76" i="4"/>
  <c r="A74" i="4"/>
  <c r="E71" i="4"/>
  <c r="I69" i="4"/>
  <c r="B69" i="4"/>
  <c r="I68" i="4"/>
  <c r="I67" i="4"/>
  <c r="I66" i="4"/>
  <c r="I65" i="4"/>
  <c r="B65" i="4"/>
  <c r="I64" i="4"/>
  <c r="I63" i="4"/>
  <c r="B62" i="4"/>
  <c r="I36" i="4" l="1"/>
  <c r="I58" i="4" l="1"/>
  <c r="E58" i="4"/>
  <c r="I57" i="4"/>
  <c r="I56" i="4"/>
  <c r="I55" i="4"/>
  <c r="I54" i="4"/>
  <c r="I53" i="4"/>
  <c r="E53" i="4"/>
  <c r="I52" i="4"/>
  <c r="B52" i="4"/>
  <c r="I51" i="4"/>
  <c r="I50" i="4"/>
  <c r="I49" i="4"/>
  <c r="I48" i="4"/>
  <c r="B50" i="4" l="1"/>
  <c r="I33" i="4" l="1"/>
  <c r="B33" i="4"/>
  <c r="I28" i="4"/>
  <c r="B28" i="4"/>
  <c r="E38" i="4"/>
  <c r="B30" i="4"/>
  <c r="B20" i="4"/>
  <c r="B22" i="4"/>
  <c r="I18" i="4"/>
  <c r="I19" i="4"/>
  <c r="I20" i="4"/>
  <c r="I21" i="4"/>
  <c r="I22" i="4"/>
  <c r="I23" i="4"/>
  <c r="I24" i="4"/>
  <c r="I25" i="4"/>
  <c r="I26" i="4"/>
  <c r="I27" i="4"/>
  <c r="I30" i="4"/>
  <c r="I31" i="4"/>
  <c r="I32" i="4"/>
  <c r="I34" i="4"/>
  <c r="I35" i="4"/>
  <c r="I29" i="4"/>
  <c r="I37" i="4"/>
  <c r="I38" i="4"/>
  <c r="I17" i="4"/>
  <c r="B17" i="4"/>
  <c r="B41" i="4" l="1"/>
  <c r="B45" i="4"/>
  <c r="B42" i="4"/>
  <c r="B68" i="4"/>
  <c r="B66" i="4"/>
  <c r="B64" i="4"/>
  <c r="B67" i="4"/>
  <c r="B63" i="4"/>
  <c r="B36" i="4"/>
  <c r="B51" i="4"/>
  <c r="B56" i="4"/>
  <c r="B29" i="4"/>
  <c r="B18" i="4"/>
  <c r="B23" i="4"/>
  <c r="B19" i="4"/>
  <c r="B35" i="4"/>
  <c r="B21" i="4"/>
  <c r="B32" i="4"/>
  <c r="B31" i="4"/>
  <c r="B34" i="4"/>
  <c r="E25" i="4" l="1"/>
</calcChain>
</file>

<file path=xl/sharedStrings.xml><?xml version="1.0" encoding="utf-8"?>
<sst xmlns="http://schemas.openxmlformats.org/spreadsheetml/2006/main" count="95" uniqueCount="78">
  <si>
    <t>Durée des travaux</t>
  </si>
  <si>
    <t>mois</t>
  </si>
  <si>
    <t>N° CCTP</t>
  </si>
  <si>
    <t>Désignation des ouvrages</t>
  </si>
  <si>
    <t>U</t>
  </si>
  <si>
    <t>Prix U.</t>
  </si>
  <si>
    <t>Montants</t>
  </si>
  <si>
    <t>u</t>
  </si>
  <si>
    <t>m²</t>
  </si>
  <si>
    <t>ml</t>
  </si>
  <si>
    <t>T.V.A. 20%</t>
  </si>
  <si>
    <t>N° Article</t>
  </si>
  <si>
    <t>Forf.</t>
  </si>
  <si>
    <t>- Chargement et évacuation</t>
  </si>
  <si>
    <r>
      <t>m</t>
    </r>
    <r>
      <rPr>
        <vertAlign val="superscript"/>
        <sz val="10"/>
        <rFont val="Calibri"/>
        <family val="2"/>
        <scheme val="minor"/>
      </rPr>
      <t>3</t>
    </r>
  </si>
  <si>
    <t>OBSERVATOIRE DE LA CÔTE D'AZUR</t>
  </si>
  <si>
    <t>Travaux d'entretien du pavillon de gardien et du portail d'entrée</t>
  </si>
  <si>
    <t>- Dépose en démolition de charpente à entailles simples</t>
  </si>
  <si>
    <t>- Dépose en démolition de charpente à entailles doubles</t>
  </si>
  <si>
    <t>- Fourniture et pose de charpente à entailles doubles</t>
  </si>
  <si>
    <t>- Fourniture et pose de charpente à entailles simples</t>
  </si>
  <si>
    <t>- Vérification des assemblages de charpente existante</t>
  </si>
  <si>
    <t>DEVIS QUANTITATIF ESTIMATIF (D.Q.E.)</t>
  </si>
  <si>
    <t>- Protection des rives par habillages métalliques</t>
  </si>
  <si>
    <t>- Échelle de toit pour révision couverture</t>
  </si>
  <si>
    <t>- Révision des ouvrages de couverture en tuiles</t>
  </si>
  <si>
    <t>- Reprise de la descente d'EP nord-ouest après démolition de l'appentis par lot n°1, compris fourniture tuyau de descente zinc et réemploi du dauphin en fonte</t>
  </si>
  <si>
    <t>Ens.</t>
  </si>
  <si>
    <t>ÉVACUATION DES GRAVOIS</t>
  </si>
  <si>
    <t>ÉVACUATION DES GRAVOIS AUX CENTRES DE TRI</t>
  </si>
  <si>
    <t>OUVRAGES DE COUVERTURE</t>
  </si>
  <si>
    <t>III.3.</t>
  </si>
  <si>
    <t>RÉVISION DE COUVERTURE EN TUILES A EMBOÎTEMENT</t>
  </si>
  <si>
    <t>III.3.1.</t>
  </si>
  <si>
    <t>III.3.2.</t>
  </si>
  <si>
    <t>PROLONGEMENT DE DESCENTE D'EAU PLUVIALE</t>
  </si>
  <si>
    <t>OUVRAGES DE CHARPENTE</t>
  </si>
  <si>
    <t>III.3.3.</t>
  </si>
  <si>
    <t>HABILLAGE DE RIVES EN ZINC</t>
  </si>
  <si>
    <t>III.5.</t>
  </si>
  <si>
    <t>III.5.1.</t>
  </si>
  <si>
    <t>EXAMEN DE CHARPENTE</t>
  </si>
  <si>
    <t>III.5.2.</t>
  </si>
  <si>
    <t>DÉPOSE DE BOIS VIEUX EN DÉMOLITION</t>
  </si>
  <si>
    <t>III.5.3.</t>
  </si>
  <si>
    <t>III.5.5.</t>
  </si>
  <si>
    <t>III.6.</t>
  </si>
  <si>
    <t>III.7.</t>
  </si>
  <si>
    <t>- Plans, attachements, rapports, dossiers photograhiques, Dossiers des Ouvrages Exécutés (DOE), etc. à produire comme stipulé dans les pièces écrites</t>
  </si>
  <si>
    <t>FOURNITURE ET POSE D’OUVRAGE DE CHARPENTE EN BOIS NEUF</t>
  </si>
  <si>
    <t xml:space="preserve">TRAITEMENT CURATIF DES BOIS VIEUX </t>
  </si>
  <si>
    <t>Dimensions ≈ 1m²</t>
  </si>
  <si>
    <t>Dimensions &gt; 1m²</t>
  </si>
  <si>
    <t>Dimensions &lt; 1m²</t>
  </si>
  <si>
    <t>- Réalisation et pose de caisson étanche en panneaux de polycarbonate alvéolaire</t>
  </si>
  <si>
    <t>SOLUTION DE BASE</t>
  </si>
  <si>
    <t>- Restauration des quincailleries et ferrures existantes et remise en jeu pour remploi ; compléments éventuels de modèles équivalents</t>
  </si>
  <si>
    <t>DOCUMENTS DE FIN DE CHANTIER</t>
  </si>
  <si>
    <t>VARIANTES OBLIGATOIRES</t>
  </si>
  <si>
    <t>REMPLACEMENT DES MENUSIERIES DE FENÊTRES ANCIENNES PAR OUVRAGES BOIS NEUF</t>
  </si>
  <si>
    <t>- Dépose des menuiseries existantes sans remploi, mise à disposition du maître d'ouvrage ou évacuation en décharge</t>
  </si>
  <si>
    <t xml:space="preserve">Déplombage </t>
  </si>
  <si>
    <t xml:space="preserve">Révision / restauration </t>
  </si>
  <si>
    <t>OUVRAGES DE MENUISERIES EXTÉRIEURES</t>
  </si>
  <si>
    <r>
      <t xml:space="preserve">- Dépose en conservation des menuiseries pour remploi </t>
    </r>
    <r>
      <rPr>
        <i/>
        <sz val="10"/>
        <color rgb="FFC00000"/>
        <rFont val="Calibri"/>
        <family val="2"/>
      </rPr>
      <t>(solution de base)</t>
    </r>
  </si>
  <si>
    <t>- Remplacement d'une barre d'appui</t>
  </si>
  <si>
    <r>
      <t xml:space="preserve">- Fourniture, pose et calfeutrement  de menuiseries de fenêtres neuves en sapin de pays ouvrants à la française à petits bois </t>
    </r>
    <r>
      <rPr>
        <i/>
        <sz val="10"/>
        <color theme="1"/>
        <rFont val="Calibri"/>
        <family val="2"/>
        <scheme val="minor"/>
      </rPr>
      <t>dito</t>
    </r>
    <r>
      <rPr>
        <sz val="10"/>
        <color theme="1"/>
        <rFont val="Calibri"/>
        <family val="2"/>
        <scheme val="minor"/>
      </rPr>
      <t xml:space="preserve"> modèle ancien, compris double vitrage et intercalaire noirs, mise en peinture deux couches, toutes manutentions et coltinages</t>
    </r>
  </si>
  <si>
    <r>
      <t>- Restauration des menuiseries de fenêtres, barres d'appuis bois et porte d'entrée, compris décapage et déplombage sur site ou atelier des pièces de bois et ferrures au préalable</t>
    </r>
    <r>
      <rPr>
        <i/>
        <sz val="10"/>
        <color rgb="FFC00000"/>
        <rFont val="Calibri"/>
        <family val="2"/>
        <scheme val="minor"/>
      </rPr>
      <t xml:space="preserve"> (solution de base)</t>
    </r>
  </si>
  <si>
    <t>Lot n°2 - Charpente - Couverture - Menuiserie</t>
  </si>
  <si>
    <t>III.8.</t>
  </si>
  <si>
    <t>III.8.1.</t>
  </si>
  <si>
    <t>- Moins-value : postes 11 et 12</t>
  </si>
  <si>
    <t>III.6.1</t>
  </si>
  <si>
    <t>III.6.2</t>
  </si>
  <si>
    <t>III.6.3</t>
  </si>
  <si>
    <t>valeur octobre 2019</t>
  </si>
  <si>
    <t>Quantité
estimée</t>
  </si>
  <si>
    <t>Quantité
entreprise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</si>
</sst>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[$€-40C];[Red]\-#,##0.00\ [$€-40C]"/>
    <numFmt numFmtId="166" formatCode="dd/mm/yy"/>
    <numFmt numFmtId="167" formatCode="00"/>
    <numFmt numFmtId="168" formatCode="#,##0.00\ [$€-401];[Red]\-#,##0.00\ [$€-401]"/>
    <numFmt numFmtId="169" formatCode="0.000"/>
    <numFmt numFmtId="170" formatCode="General\ "/>
    <numFmt numFmtId="173" formatCode="#,##0.000\ [$€-401];[Red]\-#,##0.000\ [$€-401]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3"/>
      <name val="Calibri"/>
      <family val="2"/>
      <scheme val="minor"/>
    </font>
    <font>
      <i/>
      <sz val="13"/>
      <color theme="1" tint="0.34998626667073579"/>
      <name val="Calibri"/>
      <family val="2"/>
      <scheme val="minor"/>
    </font>
    <font>
      <sz val="10"/>
      <color theme="1"/>
      <name val="Calibri"/>
      <family val="2"/>
    </font>
    <font>
      <i/>
      <sz val="10"/>
      <color theme="1" tint="0.34998626667073579"/>
      <name val="Calibri"/>
      <family val="2"/>
      <scheme val="minor"/>
    </font>
    <font>
      <sz val="12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vertAlign val="superscript"/>
      <sz val="10"/>
      <name val="Calibri"/>
      <family val="2"/>
      <scheme val="minor"/>
    </font>
    <font>
      <b/>
      <i/>
      <sz val="13"/>
      <color theme="1" tint="0.34998626667073579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color rgb="FFC00000"/>
      <name val="Calibri"/>
      <family val="2"/>
    </font>
    <font>
      <i/>
      <sz val="10"/>
      <color rgb="FFC0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26" applyNumberFormat="0" applyAlignment="0" applyProtection="0"/>
    <xf numFmtId="0" fontId="29" fillId="0" borderId="27" applyNumberFormat="0" applyFill="0" applyAlignment="0" applyProtection="0"/>
    <xf numFmtId="0" fontId="30" fillId="7" borderId="26" applyNumberFormat="0" applyAlignment="0" applyProtection="0"/>
    <xf numFmtId="0" fontId="31" fillId="3" borderId="0" applyNumberFormat="0" applyBorder="0" applyAlignment="0" applyProtection="0"/>
    <xf numFmtId="0" fontId="32" fillId="21" borderId="0" applyNumberFormat="0" applyBorder="0" applyAlignment="0" applyProtection="0"/>
    <xf numFmtId="0" fontId="33" fillId="4" borderId="0" applyNumberFormat="0" applyBorder="0" applyAlignment="0" applyProtection="0"/>
    <xf numFmtId="0" fontId="34" fillId="20" borderId="2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9" applyNumberFormat="0" applyFill="0" applyAlignment="0" applyProtection="0"/>
    <xf numFmtId="0" fontId="38" fillId="0" borderId="30" applyNumberFormat="0" applyFill="0" applyAlignment="0" applyProtection="0"/>
    <xf numFmtId="0" fontId="39" fillId="0" borderId="3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32" applyNumberFormat="0" applyFill="0" applyAlignment="0" applyProtection="0"/>
    <xf numFmtId="0" fontId="41" fillId="22" borderId="33" applyNumberFormat="0" applyAlignment="0" applyProtection="0"/>
  </cellStyleXfs>
  <cellXfs count="176"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right" vertical="center"/>
    </xf>
    <xf numFmtId="165" fontId="4" fillId="0" borderId="3" xfId="2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 wrapText="1"/>
    </xf>
    <xf numFmtId="165" fontId="6" fillId="0" borderId="3" xfId="2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 wrapText="1"/>
    </xf>
    <xf numFmtId="168" fontId="14" fillId="0" borderId="3" xfId="0" applyNumberFormat="1" applyFont="1" applyBorder="1" applyAlignment="1">
      <alignment horizontal="right" vertical="center" wrapText="1"/>
    </xf>
    <xf numFmtId="165" fontId="14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/>
    </xf>
    <xf numFmtId="169" fontId="4" fillId="0" borderId="3" xfId="0" applyNumberFormat="1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left" vertical="center" wrapText="1"/>
    </xf>
    <xf numFmtId="168" fontId="15" fillId="0" borderId="3" xfId="0" applyNumberFormat="1" applyFont="1" applyBorder="1" applyAlignment="1">
      <alignment horizontal="right" vertical="center" wrapText="1"/>
    </xf>
    <xf numFmtId="0" fontId="16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4" fillId="0" borderId="3" xfId="0" quotePrefix="1" applyFont="1" applyBorder="1" applyAlignment="1">
      <alignment horizontal="left" vertical="top" wrapText="1"/>
    </xf>
    <xf numFmtId="0" fontId="21" fillId="0" borderId="0" xfId="0" quotePrefix="1" applyFont="1" applyAlignment="1">
      <alignment horizontal="justify" vertical="center"/>
    </xf>
    <xf numFmtId="0" fontId="23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right" vertical="center" wrapText="1"/>
    </xf>
    <xf numFmtId="165" fontId="4" fillId="0" borderId="3" xfId="1" applyNumberFormat="1" applyFont="1" applyBorder="1" applyAlignment="1">
      <alignment horizontal="right" vertical="center"/>
    </xf>
    <xf numFmtId="1" fontId="4" fillId="0" borderId="3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 wrapText="1"/>
    </xf>
    <xf numFmtId="165" fontId="44" fillId="0" borderId="0" xfId="0" applyNumberFormat="1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1" fillId="0" borderId="0" xfId="0" quotePrefix="1" applyFont="1" applyAlignment="1">
      <alignment horizontal="justify" vertical="top"/>
    </xf>
    <xf numFmtId="0" fontId="4" fillId="0" borderId="3" xfId="0" applyFont="1" applyBorder="1" applyAlignment="1">
      <alignment horizontal="left" vertical="top" wrapText="1"/>
    </xf>
    <xf numFmtId="0" fontId="13" fillId="23" borderId="35" xfId="0" applyFont="1" applyFill="1" applyBorder="1" applyAlignment="1">
      <alignment vertical="top"/>
    </xf>
    <xf numFmtId="0" fontId="6" fillId="23" borderId="35" xfId="0" applyFont="1" applyFill="1" applyBorder="1" applyAlignment="1">
      <alignment horizontal="center" vertical="center" wrapText="1"/>
    </xf>
    <xf numFmtId="0" fontId="12" fillId="23" borderId="35" xfId="0" applyFont="1" applyFill="1" applyBorder="1" applyAlignment="1">
      <alignment horizontal="right" vertical="center"/>
    </xf>
    <xf numFmtId="0" fontId="13" fillId="23" borderId="35" xfId="0" applyFont="1" applyFill="1" applyBorder="1" applyAlignment="1">
      <alignment vertical="center"/>
    </xf>
    <xf numFmtId="165" fontId="6" fillId="23" borderId="35" xfId="2" applyNumberFormat="1" applyFont="1" applyFill="1" applyBorder="1" applyAlignment="1">
      <alignment horizontal="right" vertical="center"/>
    </xf>
    <xf numFmtId="168" fontId="15" fillId="0" borderId="2" xfId="0" applyNumberFormat="1" applyFont="1" applyBorder="1" applyAlignment="1">
      <alignment horizontal="right" vertical="center" wrapText="1"/>
    </xf>
    <xf numFmtId="168" fontId="4" fillId="0" borderId="3" xfId="2" applyNumberFormat="1" applyFont="1" applyBorder="1" applyAlignment="1">
      <alignment horizontal="right" vertical="center"/>
    </xf>
    <xf numFmtId="173" fontId="4" fillId="0" borderId="3" xfId="0" applyNumberFormat="1" applyFont="1" applyBorder="1" applyAlignment="1">
      <alignment horizontal="right" vertical="center" wrapText="1"/>
    </xf>
    <xf numFmtId="0" fontId="4" fillId="0" borderId="0" xfId="0" quotePrefix="1" applyFont="1" applyAlignment="1">
      <alignment vertical="top" wrapText="1"/>
    </xf>
    <xf numFmtId="0" fontId="22" fillId="0" borderId="3" xfId="0" applyFont="1" applyBorder="1" applyAlignment="1">
      <alignment horizontal="left" vertical="top" wrapText="1" indent="2"/>
    </xf>
    <xf numFmtId="0" fontId="1" fillId="0" borderId="0" xfId="0" applyFont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16" fillId="24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1" fontId="47" fillId="0" borderId="0" xfId="0" applyNumberFormat="1" applyFont="1" applyFill="1" applyAlignment="1" applyProtection="1">
      <alignment horizontal="center" wrapText="1"/>
      <protection locked="0"/>
    </xf>
    <xf numFmtId="0" fontId="5" fillId="25" borderId="0" xfId="0" applyFont="1" applyFill="1" applyAlignment="1">
      <alignment vertical="center"/>
    </xf>
    <xf numFmtId="167" fontId="9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165" fontId="4" fillId="0" borderId="3" xfId="2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right" vertical="center"/>
    </xf>
    <xf numFmtId="2" fontId="7" fillId="0" borderId="0" xfId="3" applyNumberFormat="1" applyFont="1" applyFill="1" applyAlignment="1">
      <alignment vertical="center" wrapText="1"/>
    </xf>
    <xf numFmtId="2" fontId="7" fillId="0" borderId="0" xfId="3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1" fontId="47" fillId="25" borderId="0" xfId="0" applyNumberFormat="1" applyFont="1" applyFill="1" applyAlignment="1" applyProtection="1">
      <alignment horizontal="center" wrapText="1"/>
      <protection locked="0"/>
    </xf>
    <xf numFmtId="0" fontId="16" fillId="0" borderId="11" xfId="0" applyFont="1" applyFill="1" applyBorder="1" applyAlignment="1">
      <alignment vertical="center"/>
    </xf>
    <xf numFmtId="2" fontId="20" fillId="0" borderId="0" xfId="3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0" borderId="2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 wrapText="1"/>
    </xf>
    <xf numFmtId="168" fontId="14" fillId="0" borderId="2" xfId="0" applyNumberFormat="1" applyFont="1" applyFill="1" applyBorder="1" applyAlignment="1">
      <alignment horizontal="right" vertical="center" wrapText="1"/>
    </xf>
    <xf numFmtId="165" fontId="14" fillId="0" borderId="2" xfId="0" applyNumberFormat="1" applyFont="1" applyFill="1" applyBorder="1" applyAlignment="1">
      <alignment horizontal="right" vertical="center" wrapText="1"/>
    </xf>
    <xf numFmtId="0" fontId="23" fillId="0" borderId="3" xfId="0" applyFont="1" applyFill="1" applyBorder="1" applyAlignment="1">
      <alignment horizontal="center" vertical="center" wrapText="1"/>
    </xf>
    <xf numFmtId="168" fontId="14" fillId="0" borderId="3" xfId="0" applyNumberFormat="1" applyFont="1" applyFill="1" applyBorder="1" applyAlignment="1">
      <alignment horizontal="right" vertical="center" wrapText="1"/>
    </xf>
    <xf numFmtId="165" fontId="14" fillId="0" borderId="3" xfId="0" applyNumberFormat="1" applyFont="1" applyFill="1" applyBorder="1" applyAlignment="1">
      <alignment horizontal="right" vertical="center" wrapText="1"/>
    </xf>
    <xf numFmtId="0" fontId="16" fillId="0" borderId="3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left" vertical="center" wrapText="1"/>
    </xf>
    <xf numFmtId="168" fontId="4" fillId="0" borderId="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top" wrapText="1" indent="2"/>
    </xf>
    <xf numFmtId="2" fontId="4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top"/>
    </xf>
    <xf numFmtId="0" fontId="16" fillId="0" borderId="2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4" fillId="0" borderId="3" xfId="0" quotePrefix="1" applyFont="1" applyFill="1" applyBorder="1" applyAlignment="1">
      <alignment horizontal="left" vertical="center" wrapText="1"/>
    </xf>
    <xf numFmtId="0" fontId="4" fillId="0" borderId="34" xfId="0" quotePrefix="1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top" wrapText="1" indent="2"/>
    </xf>
    <xf numFmtId="173" fontId="4" fillId="0" borderId="3" xfId="0" applyNumberFormat="1" applyFont="1" applyFill="1" applyBorder="1" applyAlignment="1">
      <alignment horizontal="right" vertical="center" wrapText="1"/>
    </xf>
    <xf numFmtId="168" fontId="4" fillId="0" borderId="3" xfId="2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2" fontId="7" fillId="0" borderId="0" xfId="3" applyNumberFormat="1" applyFont="1" applyFill="1" applyAlignment="1">
      <alignment horizontal="center" vertical="center" wrapText="1"/>
    </xf>
    <xf numFmtId="167" fontId="9" fillId="0" borderId="3" xfId="0" applyNumberFormat="1" applyFont="1" applyBorder="1" applyAlignment="1">
      <alignment horizontal="center" vertical="center" wrapText="1"/>
    </xf>
    <xf numFmtId="1" fontId="47" fillId="0" borderId="0" xfId="0" applyNumberFormat="1" applyFont="1" applyAlignment="1" applyProtection="1">
      <alignment horizontal="center" wrapText="1"/>
      <protection locked="0"/>
    </xf>
    <xf numFmtId="0" fontId="5" fillId="0" borderId="40" xfId="0" applyFont="1" applyBorder="1" applyAlignment="1">
      <alignment vertical="center" wrapText="1"/>
    </xf>
    <xf numFmtId="0" fontId="6" fillId="23" borderId="43" xfId="0" applyFont="1" applyFill="1" applyBorder="1" applyAlignment="1">
      <alignment horizontal="center" vertical="center" wrapText="1"/>
    </xf>
    <xf numFmtId="0" fontId="12" fillId="23" borderId="44" xfId="0" applyFont="1" applyFill="1" applyBorder="1" applyAlignment="1">
      <alignment horizontal="right" vertical="center"/>
    </xf>
    <xf numFmtId="165" fontId="6" fillId="23" borderId="45" xfId="0" applyNumberFormat="1" applyFont="1" applyFill="1" applyBorder="1" applyAlignment="1">
      <alignment horizontal="right" vertical="center"/>
    </xf>
    <xf numFmtId="165" fontId="6" fillId="23" borderId="36" xfId="2" applyNumberFormat="1" applyFont="1" applyFill="1" applyBorder="1" applyAlignment="1">
      <alignment horizontal="right" vertical="center"/>
    </xf>
    <xf numFmtId="166" fontId="17" fillId="0" borderId="2" xfId="0" applyNumberFormat="1" applyFont="1" applyFill="1" applyBorder="1" applyAlignment="1">
      <alignment horizontal="center" vertical="center"/>
    </xf>
    <xf numFmtId="166" fontId="17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quotePrefix="1" applyFont="1" applyFill="1" applyAlignment="1">
      <alignment horizontal="left" vertical="center" wrapText="1"/>
    </xf>
    <xf numFmtId="0" fontId="46" fillId="0" borderId="0" xfId="0" quotePrefix="1" applyFont="1" applyFill="1" applyAlignment="1">
      <alignment horizontal="right" vertical="center" wrapText="1"/>
    </xf>
    <xf numFmtId="0" fontId="45" fillId="0" borderId="3" xfId="0" applyFont="1" applyFill="1" applyBorder="1" applyAlignment="1">
      <alignment horizontal="center" vertical="center" wrapText="1"/>
    </xf>
    <xf numFmtId="1" fontId="45" fillId="0" borderId="3" xfId="0" applyNumberFormat="1" applyFont="1" applyFill="1" applyBorder="1" applyAlignment="1">
      <alignment horizontal="center" vertical="center" wrapText="1"/>
    </xf>
    <xf numFmtId="168" fontId="45" fillId="0" borderId="3" xfId="0" applyNumberFormat="1" applyFont="1" applyFill="1" applyBorder="1" applyAlignment="1">
      <alignment horizontal="right" vertical="center" wrapText="1"/>
    </xf>
    <xf numFmtId="165" fontId="13" fillId="0" borderId="9" xfId="0" applyNumberFormat="1" applyFont="1" applyFill="1" applyBorder="1" applyAlignment="1">
      <alignment vertical="center" wrapText="1"/>
    </xf>
    <xf numFmtId="165" fontId="13" fillId="0" borderId="14" xfId="0" applyNumberFormat="1" applyFont="1" applyFill="1" applyBorder="1" applyAlignment="1">
      <alignment vertical="center"/>
    </xf>
    <xf numFmtId="165" fontId="13" fillId="0" borderId="41" xfId="0" applyNumberFormat="1" applyFont="1" applyFill="1" applyBorder="1" applyAlignment="1">
      <alignment vertical="center" wrapText="1"/>
    </xf>
    <xf numFmtId="165" fontId="13" fillId="0" borderId="19" xfId="0" applyNumberFormat="1" applyFont="1" applyFill="1" applyBorder="1" applyAlignment="1">
      <alignment vertical="center" wrapText="1"/>
    </xf>
    <xf numFmtId="165" fontId="53" fillId="0" borderId="3" xfId="2" applyNumberFormat="1" applyFont="1" applyBorder="1" applyAlignment="1">
      <alignment horizontal="right" vertical="center"/>
    </xf>
    <xf numFmtId="0" fontId="10" fillId="0" borderId="2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2" fontId="7" fillId="0" borderId="0" xfId="3" applyNumberFormat="1" applyFont="1" applyFill="1" applyAlignment="1">
      <alignment horizontal="center" vertical="center" wrapText="1"/>
    </xf>
    <xf numFmtId="0" fontId="54" fillId="0" borderId="3" xfId="0" quotePrefix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2" fontId="7" fillId="0" borderId="0" xfId="3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2" fontId="19" fillId="0" borderId="0" xfId="3" applyNumberFormat="1" applyFont="1" applyFill="1" applyAlignment="1">
      <alignment horizontal="center" vertical="center" wrapText="1"/>
    </xf>
    <xf numFmtId="0" fontId="13" fillId="0" borderId="39" xfId="0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right" vertical="center" wrapText="1"/>
    </xf>
    <xf numFmtId="0" fontId="13" fillId="0" borderId="17" xfId="0" applyFont="1" applyFill="1" applyBorder="1" applyAlignment="1">
      <alignment horizontal="right" vertical="center" wrapText="1"/>
    </xf>
    <xf numFmtId="2" fontId="7" fillId="0" borderId="0" xfId="3" applyNumberFormat="1" applyFont="1" applyFill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2" fontId="43" fillId="0" borderId="0" xfId="3" applyNumberFormat="1" applyFont="1" applyFill="1" applyAlignment="1">
      <alignment horizontal="center" vertical="center" wrapText="1"/>
    </xf>
    <xf numFmtId="2" fontId="7" fillId="0" borderId="21" xfId="3" applyNumberFormat="1" applyFont="1" applyFill="1" applyBorder="1" applyAlignment="1">
      <alignment horizontal="center" vertical="center" wrapText="1"/>
    </xf>
    <xf numFmtId="2" fontId="7" fillId="0" borderId="20" xfId="3" applyNumberFormat="1" applyFont="1" applyFill="1" applyBorder="1" applyAlignment="1">
      <alignment horizontal="center" vertical="center" wrapText="1"/>
    </xf>
    <xf numFmtId="2" fontId="7" fillId="0" borderId="22" xfId="3" applyNumberFormat="1" applyFont="1" applyFill="1" applyBorder="1" applyAlignment="1">
      <alignment horizontal="center" vertical="center" wrapText="1"/>
    </xf>
    <xf numFmtId="2" fontId="7" fillId="0" borderId="23" xfId="3" applyNumberFormat="1" applyFont="1" applyFill="1" applyBorder="1" applyAlignment="1">
      <alignment horizontal="center" vertical="center" wrapText="1"/>
    </xf>
    <xf numFmtId="2" fontId="7" fillId="0" borderId="4" xfId="3" applyNumberFormat="1" applyFont="1" applyFill="1" applyBorder="1" applyAlignment="1">
      <alignment horizontal="center" vertical="center" wrapText="1"/>
    </xf>
    <xf numFmtId="2" fontId="7" fillId="0" borderId="24" xfId="3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2" fontId="19" fillId="0" borderId="0" xfId="3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3" fillId="0" borderId="37" xfId="0" applyFont="1" applyFill="1" applyBorder="1" applyAlignment="1">
      <alignment horizontal="right" vertical="center" wrapText="1"/>
    </xf>
    <xf numFmtId="0" fontId="13" fillId="0" borderId="38" xfId="0" applyFont="1" applyFill="1" applyBorder="1" applyAlignment="1">
      <alignment horizontal="right" vertical="center" wrapText="1"/>
    </xf>
    <xf numFmtId="0" fontId="13" fillId="0" borderId="39" xfId="0" applyFont="1" applyFill="1" applyBorder="1" applyAlignment="1">
      <alignment horizontal="right" vertical="center" wrapText="1"/>
    </xf>
    <xf numFmtId="0" fontId="51" fillId="23" borderId="42" xfId="0" applyFont="1" applyFill="1" applyBorder="1" applyAlignment="1">
      <alignment horizontal="left" vertical="center" wrapText="1"/>
    </xf>
    <xf numFmtId="0" fontId="51" fillId="23" borderId="4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righ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6" xfId="0" applyFont="1" applyFill="1" applyBorder="1" applyAlignment="1">
      <alignment horizontal="right" vertical="center" wrapText="1"/>
    </xf>
    <xf numFmtId="0" fontId="13" fillId="0" borderId="17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0" fillId="23" borderId="42" xfId="0" applyFont="1" applyFill="1" applyBorder="1" applyAlignment="1">
      <alignment horizontal="left" vertical="center" wrapText="1"/>
    </xf>
    <xf numFmtId="0" fontId="50" fillId="23" borderId="43" xfId="0" applyFont="1" applyFill="1" applyBorder="1" applyAlignment="1">
      <alignment horizontal="left" vertical="center" wrapText="1"/>
    </xf>
    <xf numFmtId="0" fontId="50" fillId="23" borderId="46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7" fillId="0" borderId="0" xfId="3" applyNumberFormat="1" applyFont="1" applyFill="1" applyBorder="1" applyAlignment="1">
      <alignment horizontal="center" vertical="center" wrapText="1"/>
    </xf>
  </cellXfs>
  <cellStyles count="44">
    <cellStyle name="20 % - Accent1 2" xfId="4" xr:uid="{00000000-0005-0000-0000-000031000000}"/>
    <cellStyle name="20 % - Accent2 2" xfId="5" xr:uid="{00000000-0005-0000-0000-000032000000}"/>
    <cellStyle name="20 % - Accent3 2" xfId="6" xr:uid="{00000000-0005-0000-0000-000033000000}"/>
    <cellStyle name="20 % - Accent4 2" xfId="7" xr:uid="{00000000-0005-0000-0000-000034000000}"/>
    <cellStyle name="20 % - Accent5 2" xfId="8" xr:uid="{00000000-0005-0000-0000-000035000000}"/>
    <cellStyle name="20 % - Accent6 2" xfId="9" xr:uid="{00000000-0005-0000-0000-000036000000}"/>
    <cellStyle name="40 % - Accent1 2" xfId="10" xr:uid="{00000000-0005-0000-0000-000037000000}"/>
    <cellStyle name="40 % - Accent2 2" xfId="11" xr:uid="{00000000-0005-0000-0000-000038000000}"/>
    <cellStyle name="40 % - Accent3 2" xfId="12" xr:uid="{00000000-0005-0000-0000-000039000000}"/>
    <cellStyle name="40 % - Accent4 2" xfId="13" xr:uid="{00000000-0005-0000-0000-00003A000000}"/>
    <cellStyle name="40 % - Accent5 2" xfId="14" xr:uid="{00000000-0005-0000-0000-00003B000000}"/>
    <cellStyle name="40 % - Accent6 2" xfId="15" xr:uid="{00000000-0005-0000-0000-00003C000000}"/>
    <cellStyle name="60 % - Accent1 2" xfId="16" xr:uid="{00000000-0005-0000-0000-00003D000000}"/>
    <cellStyle name="60 % - Accent2 2" xfId="17" xr:uid="{00000000-0005-0000-0000-00003E000000}"/>
    <cellStyle name="60 % - Accent3 2" xfId="18" xr:uid="{00000000-0005-0000-0000-00003F000000}"/>
    <cellStyle name="60 % - Accent4 2" xfId="19" xr:uid="{00000000-0005-0000-0000-000040000000}"/>
    <cellStyle name="60 % - Accent5 2" xfId="20" xr:uid="{00000000-0005-0000-0000-000041000000}"/>
    <cellStyle name="60 % - Accent6 2" xfId="21" xr:uid="{00000000-0005-0000-0000-000042000000}"/>
    <cellStyle name="Accent1 2" xfId="22" xr:uid="{00000000-0005-0000-0000-000043000000}"/>
    <cellStyle name="Accent2 2" xfId="23" xr:uid="{00000000-0005-0000-0000-000044000000}"/>
    <cellStyle name="Accent3 2" xfId="24" xr:uid="{00000000-0005-0000-0000-000045000000}"/>
    <cellStyle name="Accent4 2" xfId="25" xr:uid="{00000000-0005-0000-0000-000046000000}"/>
    <cellStyle name="Accent5 2" xfId="26" xr:uid="{00000000-0005-0000-0000-000047000000}"/>
    <cellStyle name="Accent6 2" xfId="27" xr:uid="{00000000-0005-0000-0000-000048000000}"/>
    <cellStyle name="Avertissement 2" xfId="28" xr:uid="{00000000-0005-0000-0000-000049000000}"/>
    <cellStyle name="Calcul 2" xfId="29" xr:uid="{00000000-0005-0000-0000-00004A000000}"/>
    <cellStyle name="Cellule liée 2" xfId="30" xr:uid="{00000000-0005-0000-0000-00004B000000}"/>
    <cellStyle name="Entrée 2" xfId="31" xr:uid="{00000000-0005-0000-0000-00004C000000}"/>
    <cellStyle name="Insatisfaisant 2" xfId="32" xr:uid="{00000000-0005-0000-0000-00004D000000}"/>
    <cellStyle name="Milliers" xfId="1" builtinId="3"/>
    <cellStyle name="Monétaire" xfId="2" builtinId="4"/>
    <cellStyle name="Neutre 2" xfId="33" xr:uid="{00000000-0005-0000-0000-00004E000000}"/>
    <cellStyle name="Normal" xfId="0" builtinId="0"/>
    <cellStyle name="Normal 2" xfId="3" xr:uid="{21F264DA-145D-4969-9913-25200353D75F}"/>
    <cellStyle name="Satisfaisant 2" xfId="34" xr:uid="{00000000-0005-0000-0000-00004F000000}"/>
    <cellStyle name="Sortie 2" xfId="35" xr:uid="{00000000-0005-0000-0000-000050000000}"/>
    <cellStyle name="Texte explicatif 2" xfId="36" xr:uid="{00000000-0005-0000-0000-000051000000}"/>
    <cellStyle name="Titre 2" xfId="37" xr:uid="{00000000-0005-0000-0000-000052000000}"/>
    <cellStyle name="Titre 1 2" xfId="38" xr:uid="{00000000-0005-0000-0000-000053000000}"/>
    <cellStyle name="Titre 2 2" xfId="39" xr:uid="{00000000-0005-0000-0000-000054000000}"/>
    <cellStyle name="Titre 3 2" xfId="40" xr:uid="{00000000-0005-0000-0000-000055000000}"/>
    <cellStyle name="Titre 4 2" xfId="41" xr:uid="{00000000-0005-0000-0000-000056000000}"/>
    <cellStyle name="Total 2" xfId="42" xr:uid="{00000000-0005-0000-0000-000057000000}"/>
    <cellStyle name="Vérification 2" xfId="43" xr:uid="{00000000-0005-0000-0000-00005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AFE70-2178-492C-B5F1-72B65A5A6BEA}">
  <sheetPr>
    <pageSetUpPr fitToPage="1"/>
  </sheetPr>
  <dimension ref="A1:I80"/>
  <sheetViews>
    <sheetView tabSelected="1" view="pageBreakPreview" topLeftCell="A40" zoomScale="115" zoomScaleNormal="100" zoomScaleSheetLayoutView="115" workbookViewId="0">
      <selection activeCell="D21" sqref="D21"/>
    </sheetView>
  </sheetViews>
  <sheetFormatPr baseColWidth="10" defaultRowHeight="15" outlineLevelRow="1" x14ac:dyDescent="0.25"/>
  <cols>
    <col min="1" max="1" width="8.7109375" style="58" customWidth="1"/>
    <col min="2" max="2" width="8.140625" style="58" customWidth="1"/>
    <col min="3" max="3" width="73" style="5" customWidth="1"/>
    <col min="4" max="4" width="6.42578125" style="5" customWidth="1"/>
    <col min="5" max="7" width="11.28515625" style="5" customWidth="1"/>
    <col min="8" max="8" width="13.5703125" style="5" customWidth="1"/>
    <col min="9" max="16384" width="11.42578125" style="5"/>
  </cols>
  <sheetData>
    <row r="1" spans="1:8" x14ac:dyDescent="0.25">
      <c r="A1" s="113"/>
      <c r="B1" s="57"/>
      <c r="C1" s="1" t="s">
        <v>0</v>
      </c>
      <c r="D1" s="2" t="s">
        <v>1</v>
      </c>
      <c r="E1" s="3">
        <v>3</v>
      </c>
      <c r="F1" s="3"/>
      <c r="G1" s="4"/>
      <c r="H1" s="4"/>
    </row>
    <row r="2" spans="1:8" x14ac:dyDescent="0.25">
      <c r="A2" s="113"/>
      <c r="B2" s="170"/>
      <c r="C2" s="170"/>
      <c r="D2" s="6"/>
      <c r="E2" s="7"/>
      <c r="F2" s="7"/>
      <c r="G2" s="4"/>
      <c r="H2" s="4"/>
    </row>
    <row r="3" spans="1:8" x14ac:dyDescent="0.25">
      <c r="A3" s="113"/>
      <c r="B3" s="170"/>
      <c r="C3" s="170"/>
      <c r="D3" s="40"/>
      <c r="E3" s="41"/>
      <c r="F3" s="41"/>
      <c r="G3" s="42"/>
      <c r="H3" s="42"/>
    </row>
    <row r="4" spans="1:8" ht="21" customHeight="1" x14ac:dyDescent="0.25">
      <c r="A4" s="158" t="s">
        <v>15</v>
      </c>
      <c r="B4" s="158"/>
      <c r="C4" s="158"/>
      <c r="D4" s="158"/>
      <c r="E4" s="158"/>
      <c r="F4" s="158"/>
      <c r="G4" s="158"/>
      <c r="H4" s="158"/>
    </row>
    <row r="5" spans="1:8" ht="15.75" x14ac:dyDescent="0.25">
      <c r="A5" s="113"/>
      <c r="B5" s="71"/>
      <c r="C5" s="156"/>
      <c r="D5" s="156"/>
      <c r="E5" s="156"/>
      <c r="F5" s="141"/>
      <c r="G5" s="72"/>
      <c r="H5" s="72"/>
    </row>
    <row r="6" spans="1:8" ht="30" customHeight="1" x14ac:dyDescent="0.25">
      <c r="A6" s="73"/>
      <c r="B6" s="73"/>
      <c r="C6" s="157" t="s">
        <v>16</v>
      </c>
      <c r="D6" s="157"/>
      <c r="E6" s="157"/>
      <c r="F6" s="142"/>
      <c r="G6" s="73"/>
      <c r="H6" s="73"/>
    </row>
    <row r="7" spans="1:8" ht="6" customHeight="1" x14ac:dyDescent="0.25">
      <c r="A7" s="114"/>
      <c r="B7" s="146"/>
      <c r="C7" s="146"/>
      <c r="D7" s="74"/>
      <c r="E7" s="74"/>
      <c r="F7" s="140"/>
      <c r="G7" s="74"/>
      <c r="H7" s="74"/>
    </row>
    <row r="8" spans="1:8" ht="17.25" customHeight="1" x14ac:dyDescent="0.25">
      <c r="A8" s="73"/>
      <c r="B8" s="73"/>
      <c r="C8" s="150" t="s">
        <v>22</v>
      </c>
      <c r="D8" s="151"/>
      <c r="E8" s="152"/>
      <c r="F8" s="175"/>
      <c r="G8" s="73"/>
      <c r="H8" s="73"/>
    </row>
    <row r="9" spans="1:8" ht="15" customHeight="1" x14ac:dyDescent="0.25">
      <c r="A9" s="113"/>
      <c r="B9" s="71"/>
      <c r="C9" s="153"/>
      <c r="D9" s="154"/>
      <c r="E9" s="155"/>
      <c r="F9" s="175"/>
      <c r="G9" s="72"/>
      <c r="H9" s="72"/>
    </row>
    <row r="10" spans="1:8" ht="9" customHeight="1" x14ac:dyDescent="0.25">
      <c r="A10" s="113"/>
      <c r="B10" s="71"/>
      <c r="C10" s="74"/>
      <c r="D10" s="71"/>
      <c r="E10" s="71"/>
      <c r="F10" s="139"/>
      <c r="G10" s="72"/>
      <c r="H10" s="72"/>
    </row>
    <row r="11" spans="1:8" s="68" customFormat="1" ht="9.75" customHeight="1" x14ac:dyDescent="0.25">
      <c r="A11" s="136"/>
      <c r="B11" s="136" t="s">
        <v>75</v>
      </c>
      <c r="C11" s="137"/>
      <c r="D11" s="136"/>
      <c r="E11" s="136"/>
      <c r="F11" s="139"/>
      <c r="G11" s="72"/>
      <c r="H11" s="72"/>
    </row>
    <row r="12" spans="1:8" ht="17.25" x14ac:dyDescent="0.25">
      <c r="A12" s="149" t="s">
        <v>68</v>
      </c>
      <c r="B12" s="149"/>
      <c r="C12" s="149"/>
      <c r="D12" s="149"/>
      <c r="E12" s="149"/>
      <c r="F12" s="149"/>
      <c r="G12" s="149"/>
      <c r="H12" s="149"/>
    </row>
    <row r="13" spans="1:8" ht="17.25" x14ac:dyDescent="0.25">
      <c r="A13" s="113"/>
      <c r="B13" s="71"/>
      <c r="C13" s="81"/>
      <c r="D13" s="71"/>
      <c r="E13" s="71"/>
      <c r="F13" s="139"/>
      <c r="G13" s="72"/>
      <c r="H13" s="72"/>
    </row>
    <row r="14" spans="1:8" ht="25.5" x14ac:dyDescent="0.25">
      <c r="A14" s="75" t="s">
        <v>2</v>
      </c>
      <c r="B14" s="75" t="s">
        <v>11</v>
      </c>
      <c r="C14" s="75" t="s">
        <v>3</v>
      </c>
      <c r="D14" s="75" t="s">
        <v>4</v>
      </c>
      <c r="E14" s="174" t="s">
        <v>76</v>
      </c>
      <c r="F14" s="174" t="s">
        <v>77</v>
      </c>
      <c r="G14" s="76" t="s">
        <v>5</v>
      </c>
      <c r="H14" s="76" t="s">
        <v>6</v>
      </c>
    </row>
    <row r="15" spans="1:8" x14ac:dyDescent="0.25">
      <c r="A15" s="113"/>
      <c r="B15" s="71"/>
      <c r="C15" s="82"/>
      <c r="D15" s="77"/>
      <c r="E15" s="78"/>
      <c r="F15" s="78"/>
      <c r="G15" s="72"/>
      <c r="H15" s="72"/>
    </row>
    <row r="16" spans="1:8" ht="15.75" x14ac:dyDescent="0.25">
      <c r="A16" s="122" t="s">
        <v>31</v>
      </c>
      <c r="B16" s="83" t="s">
        <v>30</v>
      </c>
      <c r="C16" s="83"/>
      <c r="D16" s="84"/>
      <c r="E16" s="84"/>
      <c r="F16" s="84"/>
      <c r="G16" s="85"/>
      <c r="H16" s="86"/>
    </row>
    <row r="17" spans="1:9" ht="15.75" x14ac:dyDescent="0.2">
      <c r="A17" s="59" t="s">
        <v>33</v>
      </c>
      <c r="B17" s="62" t="str">
        <f>IF(D17="","",SUM($I$2:I17))</f>
        <v/>
      </c>
      <c r="C17" s="14" t="s">
        <v>32</v>
      </c>
      <c r="D17" s="87"/>
      <c r="E17" s="87"/>
      <c r="F17" s="87"/>
      <c r="G17" s="88"/>
      <c r="H17" s="89"/>
      <c r="I17" s="60" t="str">
        <f t="shared" ref="I17:I58" si="0">IF(D17="","",1)</f>
        <v/>
      </c>
    </row>
    <row r="18" spans="1:9" x14ac:dyDescent="0.2">
      <c r="A18" s="63"/>
      <c r="B18" s="62">
        <f>IF(D18="","",SUM($I$2:I18))</f>
        <v>1</v>
      </c>
      <c r="C18" s="54" t="s">
        <v>24</v>
      </c>
      <c r="D18" s="10" t="s">
        <v>12</v>
      </c>
      <c r="E18" s="11">
        <v>1</v>
      </c>
      <c r="F18" s="11"/>
      <c r="G18" s="12"/>
      <c r="H18" s="38"/>
      <c r="I18" s="60">
        <f t="shared" si="0"/>
        <v>1</v>
      </c>
    </row>
    <row r="19" spans="1:9" x14ac:dyDescent="0.2">
      <c r="A19" s="90"/>
      <c r="B19" s="62">
        <f>IF(D19="","",SUM($I$2:I19))</f>
        <v>2</v>
      </c>
      <c r="C19" s="32" t="s">
        <v>25</v>
      </c>
      <c r="D19" s="10" t="s">
        <v>12</v>
      </c>
      <c r="E19" s="10">
        <v>1</v>
      </c>
      <c r="F19" s="10"/>
      <c r="G19" s="23"/>
      <c r="H19" s="52"/>
      <c r="I19" s="60">
        <f t="shared" si="0"/>
        <v>1</v>
      </c>
    </row>
    <row r="20" spans="1:9" ht="15.75" x14ac:dyDescent="0.2">
      <c r="A20" s="59" t="s">
        <v>34</v>
      </c>
      <c r="B20" s="62" t="str">
        <f>IF(D20="","",SUM($I$2:I20))</f>
        <v/>
      </c>
      <c r="C20" s="14" t="s">
        <v>35</v>
      </c>
      <c r="D20" s="34"/>
      <c r="E20" s="25"/>
      <c r="F20" s="25"/>
      <c r="G20" s="19"/>
      <c r="H20" s="20"/>
      <c r="I20" s="60" t="str">
        <f t="shared" si="0"/>
        <v/>
      </c>
    </row>
    <row r="21" spans="1:9" ht="25.5" x14ac:dyDescent="0.2">
      <c r="A21" s="90"/>
      <c r="B21" s="62">
        <f>IF(D21="","",SUM($I$2:I21))</f>
        <v>3</v>
      </c>
      <c r="C21" s="32" t="s">
        <v>26</v>
      </c>
      <c r="D21" s="10" t="s">
        <v>12</v>
      </c>
      <c r="E21" s="11">
        <v>1</v>
      </c>
      <c r="F21" s="11"/>
      <c r="G21" s="27"/>
      <c r="H21" s="52"/>
      <c r="I21" s="60">
        <f t="shared" si="0"/>
        <v>1</v>
      </c>
    </row>
    <row r="22" spans="1:9" ht="15.75" x14ac:dyDescent="0.2">
      <c r="A22" s="59" t="s">
        <v>37</v>
      </c>
      <c r="B22" s="62" t="str">
        <f>IF(D22="","",SUM($I$2:I22))</f>
        <v/>
      </c>
      <c r="C22" s="14" t="s">
        <v>38</v>
      </c>
      <c r="D22" s="34"/>
      <c r="E22" s="25"/>
      <c r="F22" s="25"/>
      <c r="G22" s="19"/>
      <c r="H22" s="20"/>
      <c r="I22" s="60" t="str">
        <f t="shared" si="0"/>
        <v/>
      </c>
    </row>
    <row r="23" spans="1:9" ht="15.75" x14ac:dyDescent="0.2">
      <c r="A23" s="64"/>
      <c r="B23" s="62">
        <f>IF(D23="","",SUM($I$2:I23))</f>
        <v>4</v>
      </c>
      <c r="C23" s="26" t="s">
        <v>23</v>
      </c>
      <c r="D23" s="10" t="s">
        <v>9</v>
      </c>
      <c r="E23" s="22">
        <v>30</v>
      </c>
      <c r="F23" s="22"/>
      <c r="G23" s="23"/>
      <c r="H23" s="13"/>
      <c r="I23" s="60">
        <f t="shared" si="0"/>
        <v>1</v>
      </c>
    </row>
    <row r="24" spans="1:9" x14ac:dyDescent="0.2">
      <c r="A24" s="90"/>
      <c r="B24" s="62"/>
      <c r="C24" s="21"/>
      <c r="D24" s="10"/>
      <c r="E24" s="11"/>
      <c r="F24" s="11"/>
      <c r="G24" s="23"/>
      <c r="H24" s="12"/>
      <c r="I24" s="60" t="str">
        <f t="shared" si="0"/>
        <v/>
      </c>
    </row>
    <row r="25" spans="1:9" ht="15.75" thickBot="1" x14ac:dyDescent="0.25">
      <c r="A25" s="46"/>
      <c r="B25" s="46"/>
      <c r="C25" s="46"/>
      <c r="D25" s="47"/>
      <c r="E25" s="48" t="str">
        <f>"sous total h.t. "&amp;B16</f>
        <v>sous total h.t. OUVRAGES DE COUVERTURE</v>
      </c>
      <c r="F25" s="48"/>
      <c r="G25" s="49"/>
      <c r="H25" s="50"/>
      <c r="I25" s="60" t="str">
        <f t="shared" si="0"/>
        <v/>
      </c>
    </row>
    <row r="26" spans="1:9" ht="15.75" thickTop="1" x14ac:dyDescent="0.2">
      <c r="A26" s="69"/>
      <c r="B26" s="62"/>
      <c r="C26" s="1"/>
      <c r="D26" s="8"/>
      <c r="E26" s="17"/>
      <c r="F26" s="17"/>
      <c r="G26" s="9"/>
      <c r="H26" s="15"/>
      <c r="I26" s="60" t="str">
        <f t="shared" si="0"/>
        <v/>
      </c>
    </row>
    <row r="27" spans="1:9" ht="15.75" x14ac:dyDescent="0.2">
      <c r="A27" s="122" t="s">
        <v>39</v>
      </c>
      <c r="B27" s="83" t="s">
        <v>36</v>
      </c>
      <c r="C27" s="83"/>
      <c r="D27" s="84"/>
      <c r="E27" s="84"/>
      <c r="F27" s="84"/>
      <c r="G27" s="85"/>
      <c r="H27" s="86"/>
      <c r="I27" s="60" t="str">
        <f t="shared" si="0"/>
        <v/>
      </c>
    </row>
    <row r="28" spans="1:9" s="68" customFormat="1" ht="15.75" x14ac:dyDescent="0.2">
      <c r="A28" s="59" t="s">
        <v>40</v>
      </c>
      <c r="B28" s="62" t="str">
        <f>IF(D28="","",SUM($I$2:I28))</f>
        <v/>
      </c>
      <c r="C28" s="95" t="s">
        <v>41</v>
      </c>
      <c r="D28" s="87"/>
      <c r="E28" s="87"/>
      <c r="F28" s="87"/>
      <c r="G28" s="88"/>
      <c r="H28" s="89"/>
      <c r="I28" s="60" t="str">
        <f t="shared" si="0"/>
        <v/>
      </c>
    </row>
    <row r="29" spans="1:9" ht="15.75" x14ac:dyDescent="0.2">
      <c r="A29" s="64"/>
      <c r="B29" s="62">
        <f>IF(D29="","",SUM($I$2:I29))</f>
        <v>5</v>
      </c>
      <c r="C29" s="26" t="s">
        <v>21</v>
      </c>
      <c r="D29" s="10" t="s">
        <v>12</v>
      </c>
      <c r="E29" s="22">
        <v>1</v>
      </c>
      <c r="F29" s="22"/>
      <c r="G29" s="23"/>
      <c r="H29" s="13"/>
      <c r="I29" s="60">
        <f t="shared" si="0"/>
        <v>1</v>
      </c>
    </row>
    <row r="30" spans="1:9" ht="15.75" x14ac:dyDescent="0.2">
      <c r="A30" s="59" t="s">
        <v>42</v>
      </c>
      <c r="B30" s="62" t="str">
        <f>IF(D30="","",SUM($I$2:I30))</f>
        <v/>
      </c>
      <c r="C30" s="14" t="s">
        <v>43</v>
      </c>
      <c r="D30" s="34"/>
      <c r="E30" s="34"/>
      <c r="F30" s="34"/>
      <c r="G30" s="19"/>
      <c r="H30" s="20"/>
      <c r="I30" s="60" t="str">
        <f t="shared" si="0"/>
        <v/>
      </c>
    </row>
    <row r="31" spans="1:9" ht="15.75" x14ac:dyDescent="0.2">
      <c r="A31" s="64"/>
      <c r="B31" s="62">
        <f>IF(D31="","",SUM($I$2:I31))</f>
        <v>6</v>
      </c>
      <c r="C31" s="26" t="s">
        <v>18</v>
      </c>
      <c r="D31" s="10" t="s">
        <v>14</v>
      </c>
      <c r="E31" s="25">
        <v>1</v>
      </c>
      <c r="F31" s="25"/>
      <c r="G31" s="53"/>
      <c r="H31" s="52"/>
      <c r="I31" s="60">
        <f t="shared" si="0"/>
        <v>1</v>
      </c>
    </row>
    <row r="32" spans="1:9" ht="15.75" x14ac:dyDescent="0.2">
      <c r="A32" s="64"/>
      <c r="B32" s="62">
        <f>IF(D32="","",SUM($I$2:I32))</f>
        <v>7</v>
      </c>
      <c r="C32" s="26" t="s">
        <v>17</v>
      </c>
      <c r="D32" s="10" t="s">
        <v>14</v>
      </c>
      <c r="E32" s="25">
        <v>1</v>
      </c>
      <c r="F32" s="25"/>
      <c r="G32" s="53"/>
      <c r="H32" s="52"/>
      <c r="I32" s="60">
        <f t="shared" si="0"/>
        <v>1</v>
      </c>
    </row>
    <row r="33" spans="1:9" ht="15.75" x14ac:dyDescent="0.2">
      <c r="A33" s="59" t="s">
        <v>44</v>
      </c>
      <c r="B33" s="62" t="str">
        <f>IF(D33="","",SUM($I$2:I33))</f>
        <v/>
      </c>
      <c r="C33" s="95" t="s">
        <v>49</v>
      </c>
      <c r="D33" s="34"/>
      <c r="E33" s="34"/>
      <c r="F33" s="34"/>
      <c r="G33" s="19"/>
      <c r="H33" s="20"/>
      <c r="I33" s="60" t="str">
        <f t="shared" si="0"/>
        <v/>
      </c>
    </row>
    <row r="34" spans="1:9" ht="15.75" x14ac:dyDescent="0.2">
      <c r="A34" s="64"/>
      <c r="B34" s="62">
        <f>IF(D34="","",SUM($I$2:I34))</f>
        <v>8</v>
      </c>
      <c r="C34" s="26" t="s">
        <v>19</v>
      </c>
      <c r="D34" s="10" t="s">
        <v>14</v>
      </c>
      <c r="E34" s="25">
        <v>1</v>
      </c>
      <c r="F34" s="25"/>
      <c r="G34" s="53"/>
      <c r="H34" s="52"/>
      <c r="I34" s="60">
        <f t="shared" si="0"/>
        <v>1</v>
      </c>
    </row>
    <row r="35" spans="1:9" ht="15.75" x14ac:dyDescent="0.2">
      <c r="A35" s="64"/>
      <c r="B35" s="62">
        <f>IF(D35="","",SUM($I$2:I35))</f>
        <v>9</v>
      </c>
      <c r="C35" s="26" t="s">
        <v>20</v>
      </c>
      <c r="D35" s="10" t="s">
        <v>14</v>
      </c>
      <c r="E35" s="25">
        <v>1</v>
      </c>
      <c r="F35" s="25"/>
      <c r="G35" s="53"/>
      <c r="H35" s="52"/>
      <c r="I35" s="60">
        <f t="shared" si="0"/>
        <v>1</v>
      </c>
    </row>
    <row r="36" spans="1:9" x14ac:dyDescent="0.2">
      <c r="A36" s="59" t="s">
        <v>45</v>
      </c>
      <c r="B36" s="62">
        <f>IF(D36="","",SUM($I$2:I36))</f>
        <v>10</v>
      </c>
      <c r="C36" s="14" t="s">
        <v>50</v>
      </c>
      <c r="D36" s="10" t="s">
        <v>12</v>
      </c>
      <c r="E36" s="11">
        <v>1</v>
      </c>
      <c r="F36" s="11"/>
      <c r="G36" s="111"/>
      <c r="H36" s="112"/>
      <c r="I36" s="60">
        <f t="shared" ref="I36" si="1">IF(D36="","",1)</f>
        <v>1</v>
      </c>
    </row>
    <row r="37" spans="1:9" x14ac:dyDescent="0.2">
      <c r="A37" s="90"/>
      <c r="B37" s="62"/>
      <c r="C37" s="21"/>
      <c r="D37" s="10"/>
      <c r="E37" s="11"/>
      <c r="F37" s="11"/>
      <c r="G37" s="23"/>
      <c r="H37" s="12"/>
      <c r="I37" s="60" t="str">
        <f t="shared" si="0"/>
        <v/>
      </c>
    </row>
    <row r="38" spans="1:9" ht="15.75" thickBot="1" x14ac:dyDescent="0.25">
      <c r="A38" s="46"/>
      <c r="B38" s="46"/>
      <c r="C38" s="46"/>
      <c r="D38" s="47"/>
      <c r="E38" s="48" t="str">
        <f>"sous total h.t. "&amp;B27</f>
        <v>sous total h.t. OUVRAGES DE CHARPENTE</v>
      </c>
      <c r="F38" s="48"/>
      <c r="G38" s="49"/>
      <c r="H38" s="50"/>
      <c r="I38" s="60" t="str">
        <f t="shared" si="0"/>
        <v/>
      </c>
    </row>
    <row r="39" spans="1:9" ht="15.75" thickTop="1" x14ac:dyDescent="0.2">
      <c r="A39" s="69"/>
      <c r="B39" s="62"/>
      <c r="C39" s="1"/>
      <c r="D39" s="8"/>
      <c r="E39" s="17"/>
      <c r="F39" s="17"/>
      <c r="G39" s="9"/>
      <c r="H39" s="15"/>
      <c r="I39" s="60"/>
    </row>
    <row r="40" spans="1:9" ht="15.75" x14ac:dyDescent="0.25">
      <c r="A40" s="122" t="s">
        <v>46</v>
      </c>
      <c r="B40" s="83" t="s">
        <v>63</v>
      </c>
      <c r="C40" s="135"/>
      <c r="D40" s="84"/>
      <c r="E40" s="84"/>
      <c r="F40" s="84"/>
      <c r="G40" s="85"/>
      <c r="H40" s="86"/>
    </row>
    <row r="41" spans="1:9" s="56" customFormat="1" x14ac:dyDescent="0.2">
      <c r="A41" s="59" t="s">
        <v>72</v>
      </c>
      <c r="B41" s="62">
        <f>IF(D41="","",SUM($I$2:I41))</f>
        <v>11</v>
      </c>
      <c r="C41" s="33" t="s">
        <v>64</v>
      </c>
      <c r="D41" s="10" t="s">
        <v>7</v>
      </c>
      <c r="E41" s="39">
        <v>19</v>
      </c>
      <c r="F41" s="39"/>
      <c r="G41" s="23"/>
      <c r="H41" s="12"/>
      <c r="I41" s="60">
        <f>IF(D41="","",1)</f>
        <v>1</v>
      </c>
    </row>
    <row r="42" spans="1:9" s="56" customFormat="1" ht="38.25" x14ac:dyDescent="0.2">
      <c r="A42" s="59" t="s">
        <v>73</v>
      </c>
      <c r="B42" s="62">
        <f>IF(D42="","",SUM($I$2:I42))</f>
        <v>12</v>
      </c>
      <c r="C42" s="125" t="s">
        <v>67</v>
      </c>
      <c r="D42" s="69" t="s">
        <v>27</v>
      </c>
      <c r="E42" s="106">
        <v>1</v>
      </c>
      <c r="F42" s="106"/>
      <c r="G42" s="96"/>
      <c r="H42" s="70"/>
      <c r="I42" s="60">
        <f>IF(D42="","",1)</f>
        <v>1</v>
      </c>
    </row>
    <row r="43" spans="1:9" s="56" customFormat="1" outlineLevel="1" x14ac:dyDescent="0.2">
      <c r="A43" s="59"/>
      <c r="B43" s="62"/>
      <c r="C43" s="126" t="s">
        <v>61</v>
      </c>
      <c r="D43" s="127"/>
      <c r="E43" s="128"/>
      <c r="F43" s="128"/>
      <c r="G43" s="129"/>
      <c r="H43" s="70"/>
      <c r="I43" s="60"/>
    </row>
    <row r="44" spans="1:9" s="56" customFormat="1" outlineLevel="1" x14ac:dyDescent="0.2">
      <c r="A44" s="59"/>
      <c r="B44" s="62"/>
      <c r="C44" s="126" t="s">
        <v>62</v>
      </c>
      <c r="D44" s="127"/>
      <c r="E44" s="128"/>
      <c r="F44" s="128"/>
      <c r="G44" s="129"/>
      <c r="H44" s="70"/>
      <c r="I44" s="60"/>
    </row>
    <row r="45" spans="1:9" s="68" customFormat="1" ht="15.75" x14ac:dyDescent="0.2">
      <c r="A45" s="59" t="s">
        <v>74</v>
      </c>
      <c r="B45" s="62">
        <f>IF(D45="","",SUM($I$2:I45))</f>
        <v>13</v>
      </c>
      <c r="C45" s="125" t="s">
        <v>65</v>
      </c>
      <c r="D45" s="18" t="s">
        <v>7</v>
      </c>
      <c r="E45" s="11">
        <v>1</v>
      </c>
      <c r="F45" s="11"/>
      <c r="G45" s="23"/>
      <c r="H45" s="12"/>
      <c r="I45" s="60">
        <f>IF(D45="","",1)</f>
        <v>1</v>
      </c>
    </row>
    <row r="46" spans="1:9" s="68" customFormat="1" x14ac:dyDescent="0.2">
      <c r="A46" s="59"/>
      <c r="B46" s="62"/>
      <c r="C46" s="98"/>
      <c r="D46" s="69"/>
      <c r="E46" s="99"/>
      <c r="F46" s="99"/>
      <c r="G46" s="70"/>
      <c r="H46" s="70"/>
      <c r="I46" s="60"/>
    </row>
    <row r="47" spans="1:9" ht="15.75" thickBot="1" x14ac:dyDescent="0.3">
      <c r="A47" s="46"/>
      <c r="B47" s="46"/>
      <c r="C47" s="46"/>
      <c r="D47" s="47"/>
      <c r="E47" s="48" t="str">
        <f>"sous total h.t. "&amp;B40</f>
        <v>sous total h.t. OUVRAGES DE MENUISERIES EXTÉRIEURES</v>
      </c>
      <c r="F47" s="48"/>
      <c r="G47" s="49"/>
      <c r="H47" s="50"/>
    </row>
    <row r="48" spans="1:9" ht="15.75" thickTop="1" x14ac:dyDescent="0.2">
      <c r="A48" s="69"/>
      <c r="B48" s="62"/>
      <c r="C48" s="45"/>
      <c r="D48" s="8"/>
      <c r="E48" s="43"/>
      <c r="F48" s="43"/>
      <c r="G48" s="9"/>
      <c r="H48" s="15"/>
      <c r="I48" s="60" t="str">
        <f t="shared" si="0"/>
        <v/>
      </c>
    </row>
    <row r="49" spans="1:9" ht="15.75" x14ac:dyDescent="0.2">
      <c r="A49" s="122" t="s">
        <v>46</v>
      </c>
      <c r="B49" s="83" t="s">
        <v>28</v>
      </c>
      <c r="C49" s="102"/>
      <c r="D49" s="36"/>
      <c r="E49" s="36"/>
      <c r="F49" s="36"/>
      <c r="G49" s="51"/>
      <c r="H49" s="37"/>
      <c r="I49" s="60" t="str">
        <f t="shared" si="0"/>
        <v/>
      </c>
    </row>
    <row r="50" spans="1:9" s="61" customFormat="1" x14ac:dyDescent="0.2">
      <c r="A50" s="59"/>
      <c r="B50" s="62" t="str">
        <f>IF(D50="","",SUM($I$2:I50))</f>
        <v/>
      </c>
      <c r="C50" s="100" t="s">
        <v>29</v>
      </c>
      <c r="D50" s="69"/>
      <c r="E50" s="101"/>
      <c r="F50" s="101"/>
      <c r="G50" s="101"/>
      <c r="H50" s="101"/>
      <c r="I50" s="79" t="str">
        <f t="shared" si="0"/>
        <v/>
      </c>
    </row>
    <row r="51" spans="1:9" x14ac:dyDescent="0.2">
      <c r="A51" s="90"/>
      <c r="B51" s="62">
        <f>IF(D51="","",SUM($I$2:I51))</f>
        <v>14</v>
      </c>
      <c r="C51" s="32" t="s">
        <v>13</v>
      </c>
      <c r="D51" s="10" t="s">
        <v>14</v>
      </c>
      <c r="E51" s="25">
        <v>3</v>
      </c>
      <c r="F51" s="25"/>
      <c r="G51" s="53"/>
      <c r="H51" s="52"/>
      <c r="I51" s="60">
        <f t="shared" si="0"/>
        <v>1</v>
      </c>
    </row>
    <row r="52" spans="1:9" x14ac:dyDescent="0.2">
      <c r="A52" s="90"/>
      <c r="B52" s="62" t="str">
        <f>IF(D52="","",SUM($I$2:I52))</f>
        <v/>
      </c>
      <c r="C52" s="44"/>
      <c r="D52" s="10"/>
      <c r="E52" s="11"/>
      <c r="F52" s="11"/>
      <c r="G52" s="12"/>
      <c r="H52" s="38"/>
      <c r="I52" s="60" t="str">
        <f t="shared" si="0"/>
        <v/>
      </c>
    </row>
    <row r="53" spans="1:9" ht="15.75" thickBot="1" x14ac:dyDescent="0.25">
      <c r="A53" s="46"/>
      <c r="B53" s="46"/>
      <c r="C53" s="46"/>
      <c r="D53" s="47"/>
      <c r="E53" s="48" t="str">
        <f>"sous total h.t. "&amp;B49</f>
        <v>sous total h.t. ÉVACUATION DES GRAVOIS</v>
      </c>
      <c r="F53" s="48"/>
      <c r="G53" s="49"/>
      <c r="H53" s="50"/>
      <c r="I53" s="60" t="str">
        <f t="shared" si="0"/>
        <v/>
      </c>
    </row>
    <row r="54" spans="1:9" ht="15.75" thickTop="1" x14ac:dyDescent="0.2">
      <c r="A54" s="69"/>
      <c r="B54" s="62"/>
      <c r="C54" s="45"/>
      <c r="D54" s="8"/>
      <c r="E54" s="43"/>
      <c r="F54" s="43"/>
      <c r="G54" s="9"/>
      <c r="H54" s="15"/>
      <c r="I54" s="60" t="str">
        <f t="shared" si="0"/>
        <v/>
      </c>
    </row>
    <row r="55" spans="1:9" ht="15.75" x14ac:dyDescent="0.2">
      <c r="A55" s="122" t="s">
        <v>47</v>
      </c>
      <c r="B55" s="147" t="s">
        <v>57</v>
      </c>
      <c r="C55" s="148"/>
      <c r="D55" s="103"/>
      <c r="E55" s="104"/>
      <c r="F55" s="104"/>
      <c r="G55" s="105"/>
      <c r="H55" s="105"/>
      <c r="I55" s="60" t="str">
        <f t="shared" si="0"/>
        <v/>
      </c>
    </row>
    <row r="56" spans="1:9" ht="25.5" x14ac:dyDescent="0.2">
      <c r="A56" s="90"/>
      <c r="B56" s="62">
        <f>IF(D56="","",SUM($I$2:I56))</f>
        <v>15</v>
      </c>
      <c r="C56" s="108" t="s">
        <v>48</v>
      </c>
      <c r="D56" s="10" t="s">
        <v>12</v>
      </c>
      <c r="E56" s="11">
        <v>1</v>
      </c>
      <c r="F56" s="11"/>
      <c r="G56" s="23"/>
      <c r="H56" s="12"/>
      <c r="I56" s="60">
        <f t="shared" si="0"/>
        <v>1</v>
      </c>
    </row>
    <row r="57" spans="1:9" x14ac:dyDescent="0.2">
      <c r="A57" s="90"/>
      <c r="B57" s="62"/>
      <c r="C57" s="45"/>
      <c r="D57" s="10"/>
      <c r="E57" s="11"/>
      <c r="F57" s="11"/>
      <c r="G57" s="23"/>
      <c r="H57" s="12"/>
      <c r="I57" s="60" t="str">
        <f t="shared" si="0"/>
        <v/>
      </c>
    </row>
    <row r="58" spans="1:9" ht="15.75" thickBot="1" x14ac:dyDescent="0.25">
      <c r="A58" s="46"/>
      <c r="B58" s="46"/>
      <c r="C58" s="46"/>
      <c r="D58" s="47"/>
      <c r="E58" s="48" t="str">
        <f>"sous total h.t. "&amp;B55</f>
        <v>sous total h.t. DOCUMENTS DE FIN DE CHANTIER</v>
      </c>
      <c r="F58" s="48"/>
      <c r="G58" s="49"/>
      <c r="H58" s="50"/>
      <c r="I58" s="60" t="str">
        <f t="shared" si="0"/>
        <v/>
      </c>
    </row>
    <row r="59" spans="1:9" ht="15.75" thickTop="1" x14ac:dyDescent="0.2">
      <c r="A59" s="69"/>
      <c r="B59" s="62"/>
      <c r="C59" s="45"/>
      <c r="D59" s="8"/>
      <c r="E59" s="43"/>
      <c r="F59" s="43"/>
      <c r="G59" s="9"/>
      <c r="H59" s="15"/>
      <c r="I59" s="60"/>
    </row>
    <row r="60" spans="1:9" ht="15.75" x14ac:dyDescent="0.25">
      <c r="A60" s="122" t="s">
        <v>69</v>
      </c>
      <c r="B60" s="83" t="s">
        <v>58</v>
      </c>
      <c r="C60" s="107"/>
      <c r="D60" s="103"/>
      <c r="E60" s="104"/>
      <c r="F60" s="104"/>
      <c r="G60" s="105"/>
      <c r="H60" s="105"/>
    </row>
    <row r="61" spans="1:9" ht="15.75" x14ac:dyDescent="0.25">
      <c r="A61" s="123"/>
      <c r="B61" s="65"/>
      <c r="C61" s="138" t="s">
        <v>71</v>
      </c>
      <c r="D61" s="28"/>
      <c r="E61" s="35"/>
      <c r="F61" s="35"/>
      <c r="G61" s="24"/>
      <c r="H61" s="134"/>
    </row>
    <row r="62" spans="1:9" s="56" customFormat="1" x14ac:dyDescent="0.25">
      <c r="A62" s="59" t="s">
        <v>70</v>
      </c>
      <c r="B62" s="115" t="str">
        <f>IF(D62="","",SUM($I$2:I62))</f>
        <v/>
      </c>
      <c r="C62" s="97" t="s">
        <v>59</v>
      </c>
      <c r="D62" s="10"/>
      <c r="E62" s="39"/>
      <c r="F62" s="39"/>
      <c r="G62" s="23"/>
      <c r="H62" s="12"/>
    </row>
    <row r="63" spans="1:9" s="56" customFormat="1" ht="25.5" x14ac:dyDescent="0.2">
      <c r="A63" s="124"/>
      <c r="B63" s="115">
        <f>IF(D63="","",SUM($I$2:I63))</f>
        <v>16</v>
      </c>
      <c r="C63" s="26" t="s">
        <v>60</v>
      </c>
      <c r="D63" s="10" t="s">
        <v>7</v>
      </c>
      <c r="E63" s="39">
        <v>19</v>
      </c>
      <c r="F63" s="39"/>
      <c r="G63" s="23"/>
      <c r="H63" s="12"/>
      <c r="I63" s="116">
        <f t="shared" ref="I63:I68" si="2">IF(D63="","",1)</f>
        <v>1</v>
      </c>
    </row>
    <row r="64" spans="1:9" s="56" customFormat="1" x14ac:dyDescent="0.2">
      <c r="A64" s="124"/>
      <c r="B64" s="115">
        <f>IF(D64="","",SUM($I$2:I64))</f>
        <v>17</v>
      </c>
      <c r="C64" s="26" t="s">
        <v>54</v>
      </c>
      <c r="D64" s="10" t="s">
        <v>8</v>
      </c>
      <c r="E64" s="22">
        <f>27.08</f>
        <v>27.08</v>
      </c>
      <c r="F64" s="22"/>
      <c r="G64" s="23"/>
      <c r="H64" s="12"/>
      <c r="I64" s="116">
        <f t="shared" si="2"/>
        <v>1</v>
      </c>
    </row>
    <row r="65" spans="1:9" s="56" customFormat="1" ht="38.25" x14ac:dyDescent="0.2">
      <c r="A65" s="124"/>
      <c r="B65" s="115" t="str">
        <f>IF(D65="","",SUM($I$2:I65))</f>
        <v/>
      </c>
      <c r="C65" s="26" t="s">
        <v>66</v>
      </c>
      <c r="D65" s="10"/>
      <c r="E65" s="16"/>
      <c r="F65" s="16"/>
      <c r="G65" s="23"/>
      <c r="H65" s="13"/>
      <c r="I65" s="116" t="str">
        <f t="shared" si="2"/>
        <v/>
      </c>
    </row>
    <row r="66" spans="1:9" s="56" customFormat="1" x14ac:dyDescent="0.2">
      <c r="A66" s="28"/>
      <c r="B66" s="115">
        <f>IF(D66="","",SUM($I$2:I66))</f>
        <v>18</v>
      </c>
      <c r="C66" s="55" t="s">
        <v>51</v>
      </c>
      <c r="D66" s="10" t="s">
        <v>8</v>
      </c>
      <c r="E66" s="39">
        <v>2</v>
      </c>
      <c r="F66" s="39"/>
      <c r="G66" s="23"/>
      <c r="H66" s="12"/>
      <c r="I66" s="116">
        <f t="shared" si="2"/>
        <v>1</v>
      </c>
    </row>
    <row r="67" spans="1:9" s="56" customFormat="1" x14ac:dyDescent="0.2">
      <c r="A67" s="28"/>
      <c r="B67" s="115">
        <f>IF(D67="","",SUM($I$2:I67))</f>
        <v>19</v>
      </c>
      <c r="C67" s="55" t="s">
        <v>52</v>
      </c>
      <c r="D67" s="10" t="s">
        <v>8</v>
      </c>
      <c r="E67" s="39">
        <v>11</v>
      </c>
      <c r="F67" s="39"/>
      <c r="G67" s="23"/>
      <c r="H67" s="12"/>
      <c r="I67" s="116">
        <f t="shared" si="2"/>
        <v>1</v>
      </c>
    </row>
    <row r="68" spans="1:9" s="56" customFormat="1" x14ac:dyDescent="0.2">
      <c r="A68" s="28"/>
      <c r="B68" s="115">
        <f>IF(D68="","",SUM($I$2:I68))</f>
        <v>20</v>
      </c>
      <c r="C68" s="110" t="s">
        <v>53</v>
      </c>
      <c r="D68" s="10" t="s">
        <v>8</v>
      </c>
      <c r="E68" s="39">
        <v>8</v>
      </c>
      <c r="F68" s="39"/>
      <c r="G68" s="23"/>
      <c r="H68" s="12"/>
      <c r="I68" s="116">
        <f t="shared" si="2"/>
        <v>1</v>
      </c>
    </row>
    <row r="69" spans="1:9" s="56" customFormat="1" ht="25.5" x14ac:dyDescent="0.2">
      <c r="A69" s="28"/>
      <c r="B69" s="115" t="str">
        <f>IF(D69="","",SUM($I$2:I88))</f>
        <v/>
      </c>
      <c r="C69" s="109" t="s">
        <v>56</v>
      </c>
      <c r="D69" s="10"/>
      <c r="E69" s="39"/>
      <c r="F69" s="39"/>
      <c r="G69" s="23"/>
      <c r="H69" s="13"/>
      <c r="I69" s="116" t="str">
        <f t="shared" ref="I69" si="3">IF(D69="","",1)</f>
        <v/>
      </c>
    </row>
    <row r="70" spans="1:9" s="56" customFormat="1" x14ac:dyDescent="0.2">
      <c r="A70" s="28"/>
      <c r="B70" s="115"/>
      <c r="C70" s="109"/>
      <c r="D70" s="10"/>
      <c r="E70" s="39"/>
      <c r="F70" s="39"/>
      <c r="G70" s="23"/>
      <c r="H70" s="13"/>
      <c r="I70" s="116"/>
    </row>
    <row r="71" spans="1:9" ht="15.75" thickBot="1" x14ac:dyDescent="0.3">
      <c r="A71" s="46"/>
      <c r="B71" s="46"/>
      <c r="C71" s="46"/>
      <c r="D71" s="47"/>
      <c r="E71" s="48" t="str">
        <f>"sous total h.t. "&amp;B60</f>
        <v>sous total h.t. VARIANTES OBLIGATOIRES</v>
      </c>
      <c r="F71" s="48"/>
      <c r="G71" s="49"/>
      <c r="H71" s="50"/>
    </row>
    <row r="72" spans="1:9" ht="16.5" thickTop="1" thickBot="1" x14ac:dyDescent="0.3">
      <c r="A72" s="69"/>
      <c r="B72" s="62"/>
      <c r="C72" s="91"/>
      <c r="D72" s="66"/>
      <c r="E72" s="67"/>
      <c r="F72" s="67"/>
      <c r="G72" s="9"/>
      <c r="H72" s="15"/>
    </row>
    <row r="73" spans="1:9" ht="15" customHeight="1" thickBot="1" x14ac:dyDescent="0.3">
      <c r="A73" s="171" t="s">
        <v>55</v>
      </c>
      <c r="B73" s="172"/>
      <c r="C73" s="172"/>
      <c r="D73" s="172"/>
      <c r="E73" s="172"/>
      <c r="F73" s="172"/>
      <c r="G73" s="172"/>
      <c r="H73" s="173"/>
    </row>
    <row r="74" spans="1:9" ht="15" customHeight="1" x14ac:dyDescent="0.25">
      <c r="A74" s="164" t="str">
        <f>"TOTAL H.T. "&amp; $A$12</f>
        <v>TOTAL H.T. Lot n°2 - Charpente - Couverture - Menuiserie</v>
      </c>
      <c r="B74" s="165"/>
      <c r="C74" s="165"/>
      <c r="D74" s="165"/>
      <c r="E74" s="166"/>
      <c r="F74" s="144"/>
      <c r="G74" s="29"/>
      <c r="H74" s="130"/>
    </row>
    <row r="75" spans="1:9" x14ac:dyDescent="0.25">
      <c r="A75" s="92"/>
      <c r="B75" s="80"/>
      <c r="C75" s="93"/>
      <c r="D75" s="93"/>
      <c r="E75" s="94" t="s">
        <v>10</v>
      </c>
      <c r="F75" s="94"/>
      <c r="G75" s="30"/>
      <c r="H75" s="131"/>
    </row>
    <row r="76" spans="1:9" ht="15.75" customHeight="1" thickBot="1" x14ac:dyDescent="0.3">
      <c r="A76" s="159" t="str">
        <f>"TOTAL T.T.C. "&amp; $A$12</f>
        <v>TOTAL T.T.C. Lot n°2 - Charpente - Couverture - Menuiserie</v>
      </c>
      <c r="B76" s="160"/>
      <c r="C76" s="160"/>
      <c r="D76" s="160"/>
      <c r="E76" s="161"/>
      <c r="F76" s="143"/>
      <c r="G76" s="117"/>
      <c r="H76" s="132"/>
    </row>
    <row r="77" spans="1:9" ht="15" customHeight="1" thickBot="1" x14ac:dyDescent="0.3">
      <c r="A77" s="162" t="s">
        <v>58</v>
      </c>
      <c r="B77" s="163"/>
      <c r="C77" s="163"/>
      <c r="D77" s="118"/>
      <c r="E77" s="119"/>
      <c r="F77" s="119"/>
      <c r="G77" s="120"/>
      <c r="H77" s="121"/>
    </row>
    <row r="78" spans="1:9" ht="15" customHeight="1" x14ac:dyDescent="0.25">
      <c r="A78" s="164" t="str">
        <f>"TOTAL H.T. "&amp; $A$12</f>
        <v>TOTAL H.T. Lot n°2 - Charpente - Couverture - Menuiserie</v>
      </c>
      <c r="B78" s="165"/>
      <c r="C78" s="165"/>
      <c r="D78" s="165"/>
      <c r="E78" s="166"/>
      <c r="F78" s="144"/>
      <c r="G78" s="29"/>
      <c r="H78" s="130"/>
    </row>
    <row r="79" spans="1:9" x14ac:dyDescent="0.25">
      <c r="A79" s="92"/>
      <c r="B79" s="80"/>
      <c r="C79" s="93"/>
      <c r="D79" s="93"/>
      <c r="E79" s="94" t="s">
        <v>10</v>
      </c>
      <c r="F79" s="94"/>
      <c r="G79" s="30"/>
      <c r="H79" s="131"/>
    </row>
    <row r="80" spans="1:9" ht="15.75" customHeight="1" thickBot="1" x14ac:dyDescent="0.3">
      <c r="A80" s="167" t="str">
        <f>"TOTAL T.T.C. "&amp; $A$12</f>
        <v>TOTAL T.T.C. Lot n°2 - Charpente - Couverture - Menuiserie</v>
      </c>
      <c r="B80" s="168"/>
      <c r="C80" s="168"/>
      <c r="D80" s="168"/>
      <c r="E80" s="169"/>
      <c r="F80" s="145"/>
      <c r="G80" s="31"/>
      <c r="H80" s="133"/>
    </row>
  </sheetData>
  <mergeCells count="15">
    <mergeCell ref="A76:E76"/>
    <mergeCell ref="A77:C77"/>
    <mergeCell ref="A78:E78"/>
    <mergeCell ref="A80:E80"/>
    <mergeCell ref="B2:C2"/>
    <mergeCell ref="B3:C3"/>
    <mergeCell ref="B7:C7"/>
    <mergeCell ref="B55:C55"/>
    <mergeCell ref="A4:H4"/>
    <mergeCell ref="A73:H73"/>
    <mergeCell ref="C6:E6"/>
    <mergeCell ref="C8:E9"/>
    <mergeCell ref="A12:H12"/>
    <mergeCell ref="C5:E5"/>
    <mergeCell ref="A74:E74"/>
  </mergeCells>
  <phoneticPr fontId="55" type="noConversion"/>
  <printOptions horizontalCentered="1"/>
  <pageMargins left="0.70866141732283472" right="0.70866141732283472" top="0.74803149606299213" bottom="0.98425196850393704" header="0.31496062992125984" footer="0.31496062992125984"/>
  <pageSetup paperSize="9" scale="60" fitToHeight="0" orientation="portrait" r:id="rId1"/>
  <headerFooter>
    <oddFooter>&amp;C
   &amp;G
SAS au capital de 20 000 € - SIREN 838 658 888 – TVA intercommunautaire – 58, rue Monsieur Le Prince 75006 Paris – Tél. 01 43 22 19 28</oddFooter>
  </headerFooter>
  <rowBreaks count="1" manualBreakCount="1">
    <brk id="59" max="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BPU-Lot 2</vt:lpstr>
      <vt:lpstr>'BPU-Lot 2'!_Toc145820087</vt:lpstr>
      <vt:lpstr>'BPU-Lot 2'!Impression_des_titres</vt:lpstr>
      <vt:lpstr>'BPU-Lot 2'!Print_Area</vt:lpstr>
      <vt:lpstr>'BPU-Lot 2'!Print_Titles</vt:lpstr>
      <vt:lpstr>'BPU-Lot 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 Deveaux</dc:creator>
  <cp:lastModifiedBy>Rachel</cp:lastModifiedBy>
  <cp:lastPrinted>2019-07-04T09:07:26Z</cp:lastPrinted>
  <dcterms:created xsi:type="dcterms:W3CDTF">2017-09-25T10:07:47Z</dcterms:created>
  <dcterms:modified xsi:type="dcterms:W3CDTF">2019-10-09T14:05:10Z</dcterms:modified>
</cp:coreProperties>
</file>